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F:\Netac\软件教研室\2013-2014-1\16人才培养方案\2023级专业人才培养方案\2023级人才培养方案（大数据技术）\"/>
    </mc:Choice>
  </mc:AlternateContent>
  <xr:revisionPtr revIDLastSave="0" documentId="13_ncr:1_{AEE31C98-D80D-4A0D-B81F-17582BE8EF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J17" i="1" l="1"/>
  <c r="C55" i="1" l="1"/>
  <c r="S38" i="1"/>
  <c r="K29" i="1"/>
  <c r="J29" i="1"/>
  <c r="S32" i="1" l="1"/>
  <c r="R32" i="1"/>
  <c r="Q32" i="1"/>
  <c r="Q17" i="1"/>
  <c r="K10" i="1"/>
  <c r="J10" i="1"/>
  <c r="R28" i="1"/>
  <c r="R17" i="1"/>
  <c r="P17" i="1"/>
  <c r="S39" i="1"/>
  <c r="R38" i="1"/>
  <c r="Q38" i="1"/>
  <c r="Q28" i="1"/>
  <c r="P28" i="1"/>
  <c r="P39" i="1" s="1"/>
  <c r="O28" i="1"/>
  <c r="O17" i="1"/>
  <c r="L17" i="1"/>
  <c r="L32" i="1"/>
  <c r="K32" i="1"/>
  <c r="J32" i="1"/>
  <c r="I32" i="1"/>
  <c r="K17" i="1"/>
  <c r="I17" i="1"/>
  <c r="O44" i="1"/>
  <c r="M44" i="1"/>
  <c r="L44" i="1"/>
  <c r="K44" i="1"/>
  <c r="J44" i="1"/>
  <c r="I44" i="1"/>
  <c r="T52" i="1"/>
  <c r="T53" i="1" s="1"/>
  <c r="S52" i="1"/>
  <c r="S53" i="1" s="1"/>
  <c r="R52" i="1"/>
  <c r="R53" i="1" s="1"/>
  <c r="Q52" i="1"/>
  <c r="Q53" i="1" s="1"/>
  <c r="P52" i="1"/>
  <c r="P53" i="1" s="1"/>
  <c r="O52" i="1"/>
  <c r="M52" i="1"/>
  <c r="J52" i="1"/>
  <c r="I52" i="1"/>
  <c r="L38" i="1"/>
  <c r="K38" i="1"/>
  <c r="J38" i="1"/>
  <c r="I38" i="1"/>
  <c r="L28" i="1"/>
  <c r="K28" i="1"/>
  <c r="J28" i="1"/>
  <c r="I28" i="1"/>
  <c r="T55" i="1" l="1"/>
  <c r="O39" i="1"/>
  <c r="Q39" i="1"/>
  <c r="R39" i="1"/>
  <c r="H55" i="1"/>
  <c r="N55" i="1"/>
  <c r="O53" i="1"/>
</calcChain>
</file>

<file path=xl/sharedStrings.xml><?xml version="1.0" encoding="utf-8"?>
<sst xmlns="http://schemas.openxmlformats.org/spreadsheetml/2006/main" count="216" uniqueCount="132">
  <si>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</si>
  <si>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</si>
  <si>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</si>
  <si>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</si>
  <si>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</si>
  <si>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</si>
  <si>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</si>
  <si>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</si>
  <si>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</si>
  <si>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</si>
  <si>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</si>
  <si>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</si>
  <si>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</si>
  <si>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</si>
  <si>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</si>
  <si>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</si>
  <si>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</si>
  <si>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</si>
  <si>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</si>
  <si>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</si>
  <si>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</si>
  <si>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</si>
  <si>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</si>
  <si>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</si>
  <si>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</si>
  <si>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</si>
  <si>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</si>
  <si>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</si>
  <si>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</si>
  <si>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</si>
  <si>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</si>
  <si>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</si>
  <si>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</si>
  <si>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</si>
  <si>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</si>
  <si>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</si>
  <si>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</si>
  <si>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</si>
  <si>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</si>
  <si>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</si>
  <si>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</si>
  <si>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</si>
  <si>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</si>
  <si>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</si>
  <si>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</si>
  <si>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</si>
  <si>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</si>
  <si>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</si>
  <si>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</si>
  <si>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</si>
  <si>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</si>
  <si>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</si>
  <si>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</si>
  <si>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</si>
  <si>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</si>
  <si>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</si>
  <si>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</si>
  <si>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</si>
  <si>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</si>
  <si>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</si>
  <si>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</si>
  <si>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</si>
  <si>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</si>
  <si>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</si>
  <si>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</si>
  <si>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</si>
  <si>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</si>
  <si>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</si>
  <si>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</si>
  <si>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</si>
  <si>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</si>
  <si>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</si>
  <si>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</si>
  <si>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</si>
  <si>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</si>
  <si>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</si>
  <si>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</si>
  <si>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</si>
  <si>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</si>
  <si>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</si>
  <si>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</si>
  <si>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</si>
  <si>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</si>
  <si>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</si>
  <si>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</si>
  <si>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</si>
  <si>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</si>
  <si>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</si>
  <si>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</si>
  <si>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</si>
  <si>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</si>
  <si>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</si>
  <si>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B</t>
    <phoneticPr fontId="23" type="noConversion"/>
  </si>
  <si>
    <t>A</t>
    <phoneticPr fontId="28" type="noConversion"/>
  </si>
  <si>
    <t>高等数学</t>
    <phoneticPr fontId="28" type="noConversion"/>
  </si>
  <si>
    <t>基础部</t>
    <phoneticPr fontId="28" type="noConversion"/>
  </si>
  <si>
    <t>B</t>
    <phoneticPr fontId="28" type="noConversion"/>
  </si>
  <si>
    <t>C</t>
    <phoneticPr fontId="28" type="noConversion"/>
  </si>
  <si>
    <r>
      <t>4</t>
    </r>
    <r>
      <rPr>
        <sz val="6"/>
        <rFont val="宋体"/>
        <family val="3"/>
        <charset val="134"/>
      </rPr>
      <t>（不占用整周时段，其他课程正常排课）</t>
    </r>
    <phoneticPr fontId="28" type="noConversion"/>
  </si>
  <si>
    <t>思想政治理论课综合实践</t>
    <phoneticPr fontId="28" type="noConversion"/>
  </si>
  <si>
    <t>大学英语</t>
    <phoneticPr fontId="28" type="noConversion"/>
  </si>
  <si>
    <t>2×9</t>
    <phoneticPr fontId="28" type="noConversion"/>
  </si>
  <si>
    <r>
      <t>计算机应用基础实训</t>
    </r>
    <r>
      <rPr>
        <sz val="8"/>
        <rFont val="Times New Roman"/>
        <family val="1"/>
      </rPr>
      <t/>
    </r>
    <phoneticPr fontId="28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</si>
  <si>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</t>
    </r>
    <r>
      <rPr>
        <sz val="7"/>
        <rFont val="宋体"/>
        <family val="3"/>
        <charset val="134"/>
      </rPr>
      <t>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28" type="noConversion"/>
  </si>
  <si>
    <t>Python基础编程</t>
  </si>
  <si>
    <t>SpringBoot企业级开发/
Android移动应用开发</t>
  </si>
  <si>
    <t>Python大数据分析实训</t>
  </si>
  <si>
    <t>大数据运维实训</t>
  </si>
  <si>
    <t>数据可视化实训项目</t>
  </si>
  <si>
    <t>Java面向对象编程</t>
    <phoneticPr fontId="28" type="noConversion"/>
  </si>
  <si>
    <r>
      <t>大数据运维基础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8" type="noConversion"/>
  </si>
  <si>
    <r>
      <t>大数据可视化与BI工具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3" type="noConversion"/>
  </si>
  <si>
    <r>
      <t>大数据存储技术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8" type="noConversion"/>
  </si>
  <si>
    <r>
      <t>大数据采集与预处理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8" type="noConversion"/>
  </si>
  <si>
    <r>
      <t>MySQL数据库应用</t>
    </r>
    <r>
      <rPr>
        <sz val="8"/>
        <rFont val="Wingdings 2"/>
        <family val="1"/>
        <charset val="2"/>
      </rPr>
      <t>ê</t>
    </r>
    <phoneticPr fontId="28" type="noConversion"/>
  </si>
  <si>
    <t>Linux操作系统管理</t>
    <phoneticPr fontId="28" type="noConversion"/>
  </si>
  <si>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级《大数据技术</t>
    </r>
    <r>
      <rPr>
        <b/>
        <sz val="14"/>
        <rFont val="Times New Roman"/>
        <family val="1"/>
      </rPr>
      <t>-</t>
    </r>
    <r>
      <rPr>
        <b/>
        <sz val="14"/>
        <rFont val="宋体"/>
        <family val="3"/>
        <charset val="134"/>
      </rPr>
      <t>数据可视化方向》专业教学进程表</t>
    </r>
    <phoneticPr fontId="21" type="noConversion"/>
  </si>
  <si>
    <r>
      <t>3</t>
    </r>
    <r>
      <rPr>
        <sz val="8"/>
        <color rgb="FFFF0000"/>
        <rFont val="Arial"/>
        <family val="2"/>
      </rPr>
      <t>×</t>
    </r>
    <r>
      <rPr>
        <sz val="8"/>
        <color rgb="FFFF0000"/>
        <rFont val="Times New Roman"/>
        <family val="1"/>
      </rPr>
      <t>16</t>
    </r>
  </si>
  <si>
    <r>
      <t>2</t>
    </r>
    <r>
      <rPr>
        <sz val="8"/>
        <rFont val="Times New Roman"/>
        <family val="1"/>
      </rPr>
      <t>-3</t>
    </r>
    <phoneticPr fontId="28" type="noConversion"/>
  </si>
  <si>
    <t>3-5</t>
    <phoneticPr fontId="28" type="noConversion"/>
  </si>
  <si>
    <t>大数据企业级综合应用</t>
    <phoneticPr fontId="28" type="noConversion"/>
  </si>
  <si>
    <t>信息技术应用</t>
    <phoneticPr fontId="28" type="noConversion"/>
  </si>
  <si>
    <t>6*8</t>
    <phoneticPr fontId="28" type="noConversion"/>
  </si>
  <si>
    <r>
      <t>必备证书：</t>
    </r>
    <r>
      <rPr>
        <sz val="8"/>
        <rFont val="宋体"/>
        <family val="3"/>
        <charset val="134"/>
      </rPr>
      <t>1、①全国计算机等级考试（二级Java语言程序设计）证书或②全国计算机等级考试（二级Python语言程序设计）证书或③“1+X”大数据平台运维职业技能等级中级证书。2、高等学校英语应用能力A级或B级合格证书；3、全国计算机等级考试一级（计算机基础及MS Office应用）证书。</t>
    </r>
    <phoneticPr fontId="23" type="noConversion"/>
  </si>
  <si>
    <t>体育部</t>
    <phoneticPr fontId="28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</si>
  <si>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150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8" type="noConversion"/>
  </si>
  <si>
    <t>入学教育（专业认知实习）</t>
    <phoneticPr fontId="23" type="noConversion"/>
  </si>
  <si>
    <t>毕业教育</t>
    <phoneticPr fontId="23" type="noConversion"/>
  </si>
  <si>
    <r>
      <t>Web</t>
    </r>
    <r>
      <rPr>
        <sz val="8"/>
        <rFont val="宋体"/>
        <family val="3"/>
        <charset val="134"/>
      </rPr>
      <t>前端技术网页设计</t>
    </r>
    <phoneticPr fontId="28" type="noConversion"/>
  </si>
  <si>
    <r>
      <t>Python大数据分析程序开发</t>
    </r>
    <r>
      <rPr>
        <sz val="8"/>
        <rFont val="Wingdings 2"/>
        <family val="1"/>
        <charset val="2"/>
      </rPr>
      <t>ê</t>
    </r>
    <phoneticPr fontId="28" type="noConversion"/>
  </si>
  <si>
    <t>HTML5移动终端程序开发/
软件原型设计</t>
    <phoneticPr fontId="23" type="noConversion"/>
  </si>
  <si>
    <r>
      <t>Web</t>
    </r>
    <r>
      <rPr>
        <sz val="8"/>
        <rFont val="Times New Roman"/>
        <family val="3"/>
        <charset val="134"/>
      </rPr>
      <t>后端开发技术</t>
    </r>
    <r>
      <rPr>
        <sz val="8"/>
        <rFont val="Times New Roman"/>
        <family val="1"/>
      </rPr>
      <t xml:space="preserve">/
</t>
    </r>
    <r>
      <rPr>
        <sz val="8"/>
        <rFont val="Times New Roman"/>
        <family val="3"/>
        <charset val="134"/>
      </rPr>
      <t>数据结构与算法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</si>
</sst>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38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1"/>
      <charset val="134"/>
    </font>
    <font>
      <sz val="9"/>
      <name val="宋体"/>
      <family val="3"/>
      <charset val="134"/>
    </font>
    <font>
      <sz val="8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7"/>
      <name val="宋体"/>
      <family val="3"/>
      <charset val="134"/>
    </font>
    <font>
      <sz val="8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b/>
      <sz val="8"/>
      <name val="宋体"/>
      <family val="3"/>
      <charset val="134"/>
    </font>
    <font>
      <sz val="8"/>
      <color rgb="FFFF0000"/>
      <name val="Times New Roman"/>
      <family val="1"/>
    </font>
    <font>
      <sz val="8"/>
      <color rgb="FFFF0000"/>
      <name val="宋体"/>
      <family val="3"/>
      <charset val="134"/>
      <scheme val="minor"/>
    </font>
    <font>
      <sz val="8"/>
      <color rgb="FFFF0000"/>
      <name val="Arial"/>
      <family val="2"/>
    </font>
    <font>
      <sz val="8"/>
      <color rgb="FFFF0000"/>
      <name val="宋体"/>
      <family val="3"/>
      <charset val="134"/>
    </font>
    <font>
      <sz val="8"/>
      <name val="Times New Roman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/>
    </xf>
    <xf numFmtId="49" fontId="30" fillId="3" borderId="6" xfId="0" applyNumberFormat="1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shrinkToFit="1"/>
    </xf>
    <xf numFmtId="0" fontId="27" fillId="3" borderId="6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shrinkToFit="1"/>
    </xf>
    <xf numFmtId="0" fontId="30" fillId="0" borderId="6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36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0" fontId="27" fillId="3" borderId="5" xfId="0" applyFont="1" applyFill="1" applyBorder="1" applyAlignment="1">
      <alignment horizontal="center" vertical="center" wrapText="1"/>
    </xf>
    <xf numFmtId="0" fontId="29" fillId="3" borderId="6" xfId="0" applyFont="1" applyFill="1" applyBorder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shrinkToFi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30" fillId="0" borderId="5" xfId="0" applyNumberFormat="1" applyFont="1" applyBorder="1" applyAlignment="1">
      <alignment horizontal="center" vertical="center" shrinkToFit="1"/>
    </xf>
    <xf numFmtId="49" fontId="30" fillId="0" borderId="6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76" fontId="32" fillId="2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63"/>
  <sheetViews>
    <sheetView tabSelected="1" zoomScale="130" zoomScaleNormal="130" workbookViewId="0">
      <pane xSplit="2" ySplit="3" topLeftCell="C4" activePane="bottomRight" state="frozen"/>
      <selection pane="topRight"/>
      <selection pane="bottomLeft"/>
      <selection pane="bottomRight" sqref="A1:U1"/>
    </sheetView>
  </sheetViews>
  <sheetFormatPr defaultColWidth="9.77734375" defaultRowHeight="15.6" x14ac:dyDescent="0.25"/>
  <cols>
    <col min="1" max="1" width="4.109375" style="1" customWidth="1"/>
    <col min="2" max="2" width="5.33203125" style="1" customWidth="1"/>
    <col min="3" max="3" width="6.33203125" style="1" customWidth="1"/>
    <col min="4" max="5" width="4.109375" style="1" customWidth="1"/>
    <col min="6" max="6" width="9.77734375" style="1"/>
    <col min="7" max="7" width="10.6640625" style="1" customWidth="1"/>
    <col min="8" max="8" width="4.109375" style="1" customWidth="1"/>
    <col min="9" max="9" width="4.109375" style="3" customWidth="1"/>
    <col min="10" max="10" width="6.6640625" style="3" customWidth="1"/>
    <col min="11" max="11" width="4.33203125" style="1" customWidth="1"/>
    <col min="12" max="12" width="4.44140625" style="1" bestFit="1" customWidth="1"/>
    <col min="13" max="13" width="5.6640625" style="1" customWidth="1"/>
    <col min="14" max="14" width="6.109375" style="1" customWidth="1"/>
    <col min="15" max="15" width="5.21875" style="1" customWidth="1"/>
    <col min="16" max="16" width="5" style="1" customWidth="1"/>
    <col min="17" max="18" width="4.21875" style="1" customWidth="1"/>
    <col min="19" max="19" width="5" style="1" customWidth="1"/>
    <col min="20" max="20" width="4.21875" style="1" customWidth="1"/>
    <col min="21" max="21" width="6.88671875" style="1" customWidth="1"/>
    <col min="22" max="22" width="4.21875" style="1" customWidth="1"/>
    <col min="23" max="23" width="4.109375" style="1" customWidth="1"/>
    <col min="24" max="24" width="4.6640625" style="1" customWidth="1"/>
    <col min="25" max="25" width="4.21875" style="1" customWidth="1"/>
    <col min="26" max="26" width="5" style="1" customWidth="1"/>
    <col min="27" max="27" width="14" style="1" customWidth="1"/>
    <col min="28" max="28" width="14.6640625" style="1" customWidth="1"/>
    <col min="29" max="29" width="12.33203125" style="1" customWidth="1"/>
    <col min="30" max="30" width="11.77734375" style="1" customWidth="1"/>
    <col min="31" max="16384" width="9.77734375" style="1"/>
  </cols>
  <sheetData>
    <row r="1" spans="1:21" ht="21" customHeight="1" x14ac:dyDescent="0.25">
      <c r="A1" s="75" t="s">
        <v>116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 s="2" customFormat="1" ht="12" customHeight="1" x14ac:dyDescent="0.25">
      <c r="A2" s="77" t="s">
        <v>0</v>
      </c>
      <c r="B2" s="91"/>
      <c r="C2" s="77" t="s">
        <v>1</v>
      </c>
      <c r="D2" s="91"/>
      <c r="E2" s="77" t="s">
        <v>2</v>
      </c>
      <c r="F2" s="77" t="s">
        <v>3</v>
      </c>
      <c r="G2" s="78"/>
      <c r="H2" s="89" t="s">
        <v>4</v>
      </c>
      <c r="I2" s="77" t="s">
        <v>5</v>
      </c>
      <c r="J2" s="77" t="s">
        <v>6</v>
      </c>
      <c r="K2" s="78"/>
      <c r="L2" s="78"/>
      <c r="M2" s="77" t="s">
        <v>7</v>
      </c>
      <c r="N2" s="78"/>
      <c r="O2" s="77" t="s">
        <v>8</v>
      </c>
      <c r="P2" s="78"/>
      <c r="Q2" s="78"/>
      <c r="R2" s="78"/>
      <c r="S2" s="78"/>
      <c r="T2" s="78"/>
      <c r="U2" s="77" t="s">
        <v>9</v>
      </c>
    </row>
    <row r="3" spans="1:21" s="2" customFormat="1" ht="12" customHeight="1" x14ac:dyDescent="0.25">
      <c r="A3" s="78"/>
      <c r="B3" s="91"/>
      <c r="C3" s="78"/>
      <c r="D3" s="91"/>
      <c r="E3" s="78"/>
      <c r="F3" s="78"/>
      <c r="G3" s="78"/>
      <c r="H3" s="90"/>
      <c r="I3" s="78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16">
        <v>1</v>
      </c>
      <c r="P3" s="16">
        <v>2</v>
      </c>
      <c r="Q3" s="16">
        <v>3</v>
      </c>
      <c r="R3" s="16">
        <v>4</v>
      </c>
      <c r="S3" s="16">
        <v>5</v>
      </c>
      <c r="T3" s="16">
        <v>6</v>
      </c>
      <c r="U3" s="78"/>
    </row>
    <row r="4" spans="1:21" ht="12" customHeight="1" x14ac:dyDescent="0.25">
      <c r="A4" s="92" t="s">
        <v>15</v>
      </c>
      <c r="B4" s="116" t="s">
        <v>16</v>
      </c>
      <c r="C4" s="93" t="s">
        <v>17</v>
      </c>
      <c r="D4" s="102" t="s">
        <v>18</v>
      </c>
      <c r="E4" s="7">
        <v>1</v>
      </c>
      <c r="F4" s="79" t="s">
        <v>19</v>
      </c>
      <c r="G4" s="80"/>
      <c r="H4" s="7" t="s">
        <v>20</v>
      </c>
      <c r="I4" s="7">
        <v>2.5</v>
      </c>
      <c r="J4" s="57">
        <v>40</v>
      </c>
      <c r="K4" s="7">
        <v>40</v>
      </c>
      <c r="L4" s="7"/>
      <c r="M4" s="7"/>
      <c r="N4" s="7">
        <v>1</v>
      </c>
      <c r="O4" s="7" t="s">
        <v>21</v>
      </c>
      <c r="P4" s="7"/>
      <c r="Q4" s="7"/>
      <c r="R4" s="7"/>
      <c r="S4" s="7"/>
      <c r="T4" s="25"/>
      <c r="U4" s="7" t="s">
        <v>22</v>
      </c>
    </row>
    <row r="5" spans="1:21" ht="21" customHeight="1" x14ac:dyDescent="0.25">
      <c r="A5" s="92"/>
      <c r="B5" s="92"/>
      <c r="C5" s="93"/>
      <c r="D5" s="103"/>
      <c r="E5" s="7">
        <v>2</v>
      </c>
      <c r="F5" s="81" t="s">
        <v>23</v>
      </c>
      <c r="G5" s="82"/>
      <c r="H5" s="7" t="s">
        <v>20</v>
      </c>
      <c r="I5" s="66">
        <v>1.5</v>
      </c>
      <c r="J5" s="58">
        <v>24</v>
      </c>
      <c r="K5" s="7">
        <v>24</v>
      </c>
      <c r="L5" s="7"/>
      <c r="M5" s="8">
        <v>2</v>
      </c>
      <c r="N5" s="8"/>
      <c r="O5" s="8"/>
      <c r="P5" s="55" t="s">
        <v>24</v>
      </c>
      <c r="Q5" s="8"/>
      <c r="R5" s="8"/>
      <c r="S5" s="8"/>
      <c r="T5" s="25"/>
      <c r="U5" s="7" t="s">
        <v>22</v>
      </c>
    </row>
    <row r="6" spans="1:21" ht="21" customHeight="1" x14ac:dyDescent="0.25">
      <c r="A6" s="92"/>
      <c r="B6" s="92"/>
      <c r="C6" s="93"/>
      <c r="D6" s="103"/>
      <c r="E6" s="7">
        <v>3</v>
      </c>
      <c r="F6" s="81" t="s">
        <v>25</v>
      </c>
      <c r="G6" s="83"/>
      <c r="H6" s="7" t="s">
        <v>20</v>
      </c>
      <c r="I6" s="8">
        <v>2</v>
      </c>
      <c r="J6" s="58">
        <v>32</v>
      </c>
      <c r="K6" s="7">
        <v>32</v>
      </c>
      <c r="L6" s="7"/>
      <c r="M6" s="8"/>
      <c r="N6" s="8">
        <v>3</v>
      </c>
      <c r="O6" s="8"/>
      <c r="P6" s="55"/>
      <c r="Q6" s="7" t="s">
        <v>26</v>
      </c>
      <c r="R6" s="8"/>
      <c r="S6" s="8"/>
      <c r="T6" s="25"/>
      <c r="U6" s="7" t="s">
        <v>22</v>
      </c>
    </row>
    <row r="7" spans="1:21" ht="21" customHeight="1" x14ac:dyDescent="0.25">
      <c r="A7" s="92"/>
      <c r="B7" s="92"/>
      <c r="C7" s="93"/>
      <c r="D7" s="103"/>
      <c r="E7" s="7">
        <v>4</v>
      </c>
      <c r="F7" s="79" t="s">
        <v>27</v>
      </c>
      <c r="G7" s="83"/>
      <c r="H7" s="7" t="s">
        <v>20</v>
      </c>
      <c r="I7" s="66">
        <v>2.5</v>
      </c>
      <c r="J7" s="22">
        <v>40</v>
      </c>
      <c r="K7" s="7">
        <v>40</v>
      </c>
      <c r="L7" s="7"/>
      <c r="M7" s="8">
        <v>4</v>
      </c>
      <c r="N7" s="8"/>
      <c r="O7" s="8"/>
      <c r="P7" s="55"/>
      <c r="Q7" s="8"/>
      <c r="R7" s="8" t="s">
        <v>28</v>
      </c>
      <c r="S7" s="8"/>
      <c r="T7" s="25"/>
      <c r="U7" s="7" t="s">
        <v>22</v>
      </c>
    </row>
    <row r="8" spans="1:21" ht="36" customHeight="1" x14ac:dyDescent="0.25">
      <c r="A8" s="92"/>
      <c r="B8" s="92"/>
      <c r="C8" s="93"/>
      <c r="D8" s="103"/>
      <c r="E8" s="7">
        <v>5</v>
      </c>
      <c r="F8" s="84" t="s">
        <v>29</v>
      </c>
      <c r="G8" s="85"/>
      <c r="H8" s="59" t="s">
        <v>30</v>
      </c>
      <c r="I8" s="7">
        <v>1</v>
      </c>
      <c r="J8" s="58">
        <v>50</v>
      </c>
      <c r="K8" s="7">
        <v>42</v>
      </c>
      <c r="L8" s="7">
        <v>8</v>
      </c>
      <c r="M8" s="8"/>
      <c r="N8" s="54" t="s">
        <v>31</v>
      </c>
      <c r="O8" s="86" t="s">
        <v>103</v>
      </c>
      <c r="P8" s="87"/>
      <c r="Q8" s="87"/>
      <c r="R8" s="87"/>
      <c r="S8" s="88"/>
      <c r="T8" s="25"/>
      <c r="U8" s="7" t="s">
        <v>22</v>
      </c>
    </row>
    <row r="9" spans="1:21" x14ac:dyDescent="0.25">
      <c r="A9" s="92"/>
      <c r="B9" s="92"/>
      <c r="C9" s="93"/>
      <c r="D9" s="103"/>
      <c r="E9" s="7">
        <v>6</v>
      </c>
      <c r="F9" s="79" t="s">
        <v>32</v>
      </c>
      <c r="G9" s="80"/>
      <c r="H9" s="60" t="s">
        <v>30</v>
      </c>
      <c r="I9" s="7">
        <v>6</v>
      </c>
      <c r="J9" s="61">
        <v>108</v>
      </c>
      <c r="K9" s="7">
        <v>12</v>
      </c>
      <c r="L9" s="7">
        <v>96</v>
      </c>
      <c r="M9" s="7"/>
      <c r="N9" s="62" t="s">
        <v>33</v>
      </c>
      <c r="O9" s="7" t="s">
        <v>24</v>
      </c>
      <c r="P9" s="7" t="s">
        <v>34</v>
      </c>
      <c r="Q9" s="7" t="s">
        <v>34</v>
      </c>
      <c r="R9" s="7" t="s">
        <v>34</v>
      </c>
      <c r="S9" s="7"/>
      <c r="T9" s="25"/>
      <c r="U9" s="5" t="s">
        <v>124</v>
      </c>
    </row>
    <row r="10" spans="1:21" x14ac:dyDescent="0.25">
      <c r="A10" s="92"/>
      <c r="B10" s="92"/>
      <c r="C10" s="93"/>
      <c r="D10" s="103"/>
      <c r="E10" s="7">
        <v>7</v>
      </c>
      <c r="F10" s="99" t="s">
        <v>100</v>
      </c>
      <c r="G10" s="100"/>
      <c r="H10" s="8" t="s">
        <v>20</v>
      </c>
      <c r="I10" s="69">
        <v>9</v>
      </c>
      <c r="J10" s="56">
        <f>48*3</f>
        <v>144</v>
      </c>
      <c r="K10" s="56">
        <f>48*3</f>
        <v>144</v>
      </c>
      <c r="L10" s="7"/>
      <c r="M10" s="7">
        <v>1</v>
      </c>
      <c r="N10" s="54" t="s">
        <v>118</v>
      </c>
      <c r="O10" s="7" t="s">
        <v>35</v>
      </c>
      <c r="P10" s="7" t="s">
        <v>36</v>
      </c>
      <c r="Q10" s="65" t="s">
        <v>117</v>
      </c>
      <c r="R10" s="7"/>
      <c r="S10" s="7"/>
      <c r="T10" s="7"/>
      <c r="U10" s="6" t="s">
        <v>37</v>
      </c>
    </row>
    <row r="11" spans="1:21" ht="20.399999999999999" x14ac:dyDescent="0.25">
      <c r="A11" s="92"/>
      <c r="B11" s="92"/>
      <c r="C11" s="93"/>
      <c r="D11" s="104"/>
      <c r="E11" s="7">
        <v>8</v>
      </c>
      <c r="F11" s="93" t="s">
        <v>38</v>
      </c>
      <c r="G11" s="101"/>
      <c r="H11" s="8" t="s">
        <v>30</v>
      </c>
      <c r="I11" s="7">
        <v>3</v>
      </c>
      <c r="J11" s="56">
        <v>48</v>
      </c>
      <c r="K11" s="7">
        <v>24</v>
      </c>
      <c r="L11" s="7">
        <v>24</v>
      </c>
      <c r="M11" s="7"/>
      <c r="N11" s="7">
        <v>1</v>
      </c>
      <c r="O11" s="7" t="s">
        <v>35</v>
      </c>
      <c r="P11" s="7"/>
      <c r="Q11" s="7"/>
      <c r="R11" s="7"/>
      <c r="S11" s="7"/>
      <c r="T11" s="7"/>
      <c r="U11" s="6" t="s">
        <v>39</v>
      </c>
    </row>
    <row r="12" spans="1:21" x14ac:dyDescent="0.25">
      <c r="A12" s="92"/>
      <c r="B12" s="92"/>
      <c r="C12" s="93"/>
      <c r="D12" s="93">
        <v>9</v>
      </c>
      <c r="E12" s="93"/>
      <c r="F12" s="79" t="s">
        <v>40</v>
      </c>
      <c r="G12" s="80"/>
      <c r="H12" s="60" t="s">
        <v>30</v>
      </c>
      <c r="I12" s="7">
        <v>2</v>
      </c>
      <c r="J12" s="61">
        <v>32</v>
      </c>
      <c r="K12" s="7">
        <v>24</v>
      </c>
      <c r="L12" s="7">
        <v>8</v>
      </c>
      <c r="M12" s="7"/>
      <c r="N12" s="7" t="s">
        <v>41</v>
      </c>
      <c r="O12" s="7" t="s">
        <v>42</v>
      </c>
      <c r="P12" s="3"/>
      <c r="Q12" s="7"/>
      <c r="R12" s="7" t="s">
        <v>42</v>
      </c>
      <c r="S12" s="3"/>
      <c r="T12" s="25"/>
      <c r="U12" s="7" t="s">
        <v>43</v>
      </c>
    </row>
    <row r="13" spans="1:21" x14ac:dyDescent="0.25">
      <c r="A13" s="92"/>
      <c r="B13" s="92"/>
      <c r="C13" s="93"/>
      <c r="D13" s="93">
        <v>10</v>
      </c>
      <c r="E13" s="93"/>
      <c r="F13" s="79" t="s">
        <v>44</v>
      </c>
      <c r="G13" s="80"/>
      <c r="H13" s="60" t="s">
        <v>30</v>
      </c>
      <c r="I13" s="7">
        <v>2</v>
      </c>
      <c r="J13" s="56">
        <v>32</v>
      </c>
      <c r="K13" s="7">
        <v>24</v>
      </c>
      <c r="L13" s="7">
        <v>8</v>
      </c>
      <c r="M13" s="7"/>
      <c r="N13" s="7">
        <v>2</v>
      </c>
      <c r="O13" s="7"/>
      <c r="P13" s="7">
        <v>2</v>
      </c>
      <c r="Q13" s="7"/>
      <c r="R13" s="7"/>
      <c r="S13" s="7"/>
      <c r="T13" s="25"/>
      <c r="U13" s="7" t="s">
        <v>43</v>
      </c>
    </row>
    <row r="14" spans="1:21" x14ac:dyDescent="0.25">
      <c r="A14" s="92"/>
      <c r="B14" s="92"/>
      <c r="C14" s="93"/>
      <c r="D14" s="93">
        <v>11</v>
      </c>
      <c r="E14" s="93"/>
      <c r="F14" s="79" t="s">
        <v>45</v>
      </c>
      <c r="G14" s="83"/>
      <c r="H14" s="60" t="s">
        <v>30</v>
      </c>
      <c r="I14" s="65">
        <v>1</v>
      </c>
      <c r="J14" s="63">
        <v>16</v>
      </c>
      <c r="K14" s="7">
        <v>8</v>
      </c>
      <c r="L14" s="7">
        <v>8</v>
      </c>
      <c r="M14" s="7"/>
      <c r="N14" s="7">
        <v>3</v>
      </c>
      <c r="O14" s="93" t="s">
        <v>46</v>
      </c>
      <c r="P14" s="93"/>
      <c r="Q14" s="93"/>
      <c r="R14" s="93"/>
      <c r="S14" s="93"/>
      <c r="T14" s="25"/>
      <c r="U14" s="7" t="s">
        <v>43</v>
      </c>
    </row>
    <row r="15" spans="1:21" x14ac:dyDescent="0.25">
      <c r="A15" s="92"/>
      <c r="B15" s="92"/>
      <c r="C15" s="97" t="s">
        <v>47</v>
      </c>
      <c r="D15" s="79">
        <v>12</v>
      </c>
      <c r="E15" s="83"/>
      <c r="F15" s="79" t="s">
        <v>48</v>
      </c>
      <c r="G15" s="83"/>
      <c r="H15" s="59" t="s">
        <v>30</v>
      </c>
      <c r="I15" s="7">
        <v>2</v>
      </c>
      <c r="J15" s="61">
        <v>36</v>
      </c>
      <c r="K15" s="7">
        <v>24</v>
      </c>
      <c r="L15" s="7">
        <v>12</v>
      </c>
      <c r="M15" s="7"/>
      <c r="N15" s="7">
        <v>2</v>
      </c>
      <c r="O15" s="64"/>
      <c r="P15" s="7" t="s">
        <v>101</v>
      </c>
      <c r="Q15" s="7"/>
      <c r="R15" s="7"/>
      <c r="S15" s="7"/>
      <c r="T15" s="25"/>
      <c r="U15" s="7" t="s">
        <v>43</v>
      </c>
    </row>
    <row r="16" spans="1:21" x14ac:dyDescent="0.25">
      <c r="A16" s="92"/>
      <c r="B16" s="92"/>
      <c r="C16" s="98"/>
      <c r="D16" s="79">
        <v>13</v>
      </c>
      <c r="E16" s="83"/>
      <c r="F16" s="79" t="s">
        <v>49</v>
      </c>
      <c r="G16" s="80"/>
      <c r="H16" s="60" t="s">
        <v>30</v>
      </c>
      <c r="I16" s="7">
        <v>2</v>
      </c>
      <c r="J16" s="61">
        <v>32</v>
      </c>
      <c r="K16" s="7">
        <v>26</v>
      </c>
      <c r="L16" s="7">
        <v>6</v>
      </c>
      <c r="M16" s="7"/>
      <c r="N16" s="7">
        <v>2</v>
      </c>
      <c r="O16" s="8"/>
      <c r="P16" s="8">
        <v>2</v>
      </c>
      <c r="Q16" s="7"/>
      <c r="R16" s="7"/>
      <c r="S16" s="7"/>
      <c r="T16" s="25"/>
      <c r="U16" s="7" t="s">
        <v>43</v>
      </c>
    </row>
    <row r="17" spans="1:31" x14ac:dyDescent="0.25">
      <c r="A17" s="92"/>
      <c r="B17" s="92"/>
      <c r="C17" s="94" t="s">
        <v>50</v>
      </c>
      <c r="D17" s="95"/>
      <c r="E17" s="95"/>
      <c r="F17" s="95"/>
      <c r="G17" s="95"/>
      <c r="H17" s="96"/>
      <c r="I17" s="53">
        <f>SUM(I4:I16)</f>
        <v>36.5</v>
      </c>
      <c r="J17" s="163">
        <f>SUM(J4:J16)</f>
        <v>634</v>
      </c>
      <c r="K17" s="53">
        <f>SUM(K4:K16)</f>
        <v>464</v>
      </c>
      <c r="L17" s="53">
        <f>SUM(L4:L16)</f>
        <v>170</v>
      </c>
      <c r="M17" s="10"/>
      <c r="N17" s="10"/>
      <c r="O17" s="10">
        <f>3+2+2+4+4+2</f>
        <v>17</v>
      </c>
      <c r="P17" s="10">
        <f>2+2+2+3+2+2+2</f>
        <v>15</v>
      </c>
      <c r="Q17" s="10">
        <f>2+2+2+3</f>
        <v>9</v>
      </c>
      <c r="R17" s="10">
        <f>4+2+2</f>
        <v>8</v>
      </c>
      <c r="S17" s="10">
        <v>2</v>
      </c>
      <c r="T17" s="25"/>
      <c r="U17" s="9"/>
      <c r="AA17" s="33"/>
      <c r="AC17" s="33"/>
      <c r="AD17" s="33"/>
      <c r="AE17" s="33"/>
    </row>
    <row r="18" spans="1:31" ht="12" customHeight="1" x14ac:dyDescent="0.25">
      <c r="A18" s="92"/>
      <c r="B18" s="102" t="s">
        <v>51</v>
      </c>
      <c r="C18" s="102" t="s">
        <v>52</v>
      </c>
      <c r="D18" s="114" t="s">
        <v>53</v>
      </c>
      <c r="E18" s="7">
        <v>1</v>
      </c>
      <c r="F18" s="120" t="s">
        <v>104</v>
      </c>
      <c r="G18" s="121"/>
      <c r="H18" s="38" t="s">
        <v>92</v>
      </c>
      <c r="I18" s="39">
        <v>3</v>
      </c>
      <c r="J18" s="39">
        <v>48</v>
      </c>
      <c r="K18" s="39">
        <v>24</v>
      </c>
      <c r="L18" s="39">
        <v>24</v>
      </c>
      <c r="M18" s="39">
        <v>1</v>
      </c>
      <c r="N18" s="7"/>
      <c r="O18" s="40">
        <v>4</v>
      </c>
      <c r="P18" s="5"/>
      <c r="Q18" s="5"/>
      <c r="R18" s="5"/>
      <c r="S18" s="5"/>
      <c r="T18" s="25"/>
      <c r="U18" s="41" t="s">
        <v>39</v>
      </c>
      <c r="AA18" s="33"/>
      <c r="AC18" s="33"/>
      <c r="AD18" s="34"/>
      <c r="AE18" s="33"/>
    </row>
    <row r="19" spans="1:31" ht="12" customHeight="1" x14ac:dyDescent="0.25">
      <c r="A19" s="92"/>
      <c r="B19" s="103"/>
      <c r="C19" s="103"/>
      <c r="D19" s="115"/>
      <c r="E19" s="7">
        <v>2</v>
      </c>
      <c r="F19" s="81" t="s">
        <v>128</v>
      </c>
      <c r="G19" s="121"/>
      <c r="H19" s="38" t="s">
        <v>92</v>
      </c>
      <c r="I19" s="39">
        <v>4</v>
      </c>
      <c r="J19" s="39">
        <v>64</v>
      </c>
      <c r="K19" s="39">
        <v>30</v>
      </c>
      <c r="L19" s="39">
        <v>34</v>
      </c>
      <c r="M19" s="39">
        <v>1</v>
      </c>
      <c r="N19" s="7"/>
      <c r="O19" s="5">
        <v>4</v>
      </c>
      <c r="P19" s="40"/>
      <c r="Q19" s="40"/>
      <c r="R19" s="40"/>
      <c r="S19" s="40"/>
      <c r="T19" s="25"/>
      <c r="U19" s="41" t="s">
        <v>39</v>
      </c>
      <c r="AA19" s="33"/>
      <c r="AC19" s="33"/>
      <c r="AD19" s="34"/>
      <c r="AE19" s="33"/>
    </row>
    <row r="20" spans="1:31" x14ac:dyDescent="0.25">
      <c r="A20" s="92"/>
      <c r="B20" s="103"/>
      <c r="C20" s="103"/>
      <c r="D20" s="115"/>
      <c r="E20" s="7">
        <v>3</v>
      </c>
      <c r="F20" s="81" t="s">
        <v>129</v>
      </c>
      <c r="G20" s="121"/>
      <c r="H20" s="38" t="s">
        <v>92</v>
      </c>
      <c r="I20" s="39">
        <v>4</v>
      </c>
      <c r="J20" s="39">
        <v>64</v>
      </c>
      <c r="K20" s="39">
        <v>30</v>
      </c>
      <c r="L20" s="39">
        <v>34</v>
      </c>
      <c r="M20" s="39">
        <v>2</v>
      </c>
      <c r="N20" s="7"/>
      <c r="O20" s="5"/>
      <c r="P20" s="40">
        <v>4</v>
      </c>
      <c r="Q20" s="40"/>
      <c r="R20" s="40"/>
      <c r="S20" s="40"/>
      <c r="T20" s="25"/>
      <c r="U20" s="41" t="s">
        <v>39</v>
      </c>
      <c r="AA20" s="33"/>
      <c r="AC20" s="33"/>
      <c r="AD20" s="34"/>
      <c r="AE20" s="33"/>
    </row>
    <row r="21" spans="1:31" ht="12" customHeight="1" x14ac:dyDescent="0.25">
      <c r="A21" s="92"/>
      <c r="B21" s="103"/>
      <c r="C21" s="103"/>
      <c r="D21" s="115"/>
      <c r="E21" s="7">
        <v>4</v>
      </c>
      <c r="F21" s="81" t="s">
        <v>109</v>
      </c>
      <c r="G21" s="121"/>
      <c r="H21" s="38" t="s">
        <v>92</v>
      </c>
      <c r="I21" s="39">
        <v>4</v>
      </c>
      <c r="J21" s="39">
        <v>64</v>
      </c>
      <c r="K21" s="39">
        <v>30</v>
      </c>
      <c r="L21" s="39">
        <v>34</v>
      </c>
      <c r="M21" s="39">
        <v>2</v>
      </c>
      <c r="N21" s="7"/>
      <c r="O21" s="5"/>
      <c r="P21" s="40">
        <v>4</v>
      </c>
      <c r="Q21" s="40"/>
      <c r="R21" s="40"/>
      <c r="S21" s="40"/>
      <c r="T21" s="25"/>
      <c r="U21" s="41" t="s">
        <v>39</v>
      </c>
      <c r="AA21" s="33"/>
      <c r="AC21" s="33"/>
      <c r="AD21" s="34"/>
      <c r="AE21" s="33"/>
    </row>
    <row r="22" spans="1:31" ht="12" customHeight="1" x14ac:dyDescent="0.25">
      <c r="A22" s="92"/>
      <c r="B22" s="103"/>
      <c r="C22" s="103"/>
      <c r="D22" s="122"/>
      <c r="E22" s="7">
        <v>5</v>
      </c>
      <c r="F22" s="81" t="s">
        <v>115</v>
      </c>
      <c r="G22" s="121"/>
      <c r="H22" s="37" t="s">
        <v>92</v>
      </c>
      <c r="I22" s="39">
        <v>4</v>
      </c>
      <c r="J22" s="39">
        <v>64</v>
      </c>
      <c r="K22" s="39">
        <v>30</v>
      </c>
      <c r="L22" s="39">
        <v>34</v>
      </c>
      <c r="M22" s="39">
        <v>3</v>
      </c>
      <c r="N22" s="7"/>
      <c r="O22" s="5"/>
      <c r="P22" s="40">
        <v>4</v>
      </c>
      <c r="Q22" s="40"/>
      <c r="R22" s="40"/>
      <c r="S22" s="40"/>
      <c r="T22" s="25"/>
      <c r="U22" s="41" t="s">
        <v>39</v>
      </c>
      <c r="AA22" s="33"/>
      <c r="AC22" s="33"/>
      <c r="AD22" s="34"/>
      <c r="AE22" s="33"/>
    </row>
    <row r="23" spans="1:31" ht="12" customHeight="1" x14ac:dyDescent="0.25">
      <c r="A23" s="92"/>
      <c r="B23" s="103"/>
      <c r="C23" s="103"/>
      <c r="D23" s="114" t="s">
        <v>54</v>
      </c>
      <c r="E23" s="7">
        <v>6</v>
      </c>
      <c r="F23" s="81" t="s">
        <v>114</v>
      </c>
      <c r="G23" s="105"/>
      <c r="H23" s="37" t="s">
        <v>92</v>
      </c>
      <c r="I23" s="39">
        <v>4</v>
      </c>
      <c r="J23" s="39">
        <v>64</v>
      </c>
      <c r="K23" s="39">
        <v>30</v>
      </c>
      <c r="L23" s="39">
        <v>34</v>
      </c>
      <c r="M23" s="39">
        <v>3</v>
      </c>
      <c r="N23" s="5"/>
      <c r="O23" s="5"/>
      <c r="P23" s="40"/>
      <c r="Q23" s="40">
        <v>4</v>
      </c>
      <c r="R23" s="40"/>
      <c r="S23" s="40"/>
      <c r="T23" s="25"/>
      <c r="U23" s="41" t="s">
        <v>39</v>
      </c>
      <c r="AA23" s="33"/>
      <c r="AC23" s="33"/>
      <c r="AD23" s="34"/>
      <c r="AE23" s="33"/>
    </row>
    <row r="24" spans="1:31" ht="12" customHeight="1" x14ac:dyDescent="0.25">
      <c r="A24" s="92"/>
      <c r="B24" s="103"/>
      <c r="C24" s="103"/>
      <c r="D24" s="115"/>
      <c r="E24" s="7">
        <v>7</v>
      </c>
      <c r="F24" s="106" t="s">
        <v>113</v>
      </c>
      <c r="G24" s="107"/>
      <c r="H24" s="37" t="s">
        <v>92</v>
      </c>
      <c r="I24" s="41">
        <v>4</v>
      </c>
      <c r="J24" s="41">
        <v>64</v>
      </c>
      <c r="K24" s="41">
        <v>30</v>
      </c>
      <c r="L24" s="41">
        <v>34</v>
      </c>
      <c r="M24" s="41">
        <v>3</v>
      </c>
      <c r="N24" s="5"/>
      <c r="O24" s="5"/>
      <c r="P24" s="40"/>
      <c r="Q24" s="40">
        <v>4</v>
      </c>
      <c r="R24" s="40"/>
      <c r="S24" s="40"/>
      <c r="T24" s="25"/>
      <c r="U24" s="41" t="s">
        <v>39</v>
      </c>
      <c r="AA24" s="33"/>
      <c r="AC24" s="33"/>
      <c r="AD24" s="34"/>
      <c r="AE24" s="33"/>
    </row>
    <row r="25" spans="1:31" ht="15.6" customHeight="1" x14ac:dyDescent="0.25">
      <c r="A25" s="92"/>
      <c r="B25" s="103"/>
      <c r="C25" s="103"/>
      <c r="D25" s="115"/>
      <c r="E25" s="7">
        <v>8</v>
      </c>
      <c r="F25" s="106" t="s">
        <v>110</v>
      </c>
      <c r="G25" s="108"/>
      <c r="H25" s="42" t="s">
        <v>92</v>
      </c>
      <c r="I25" s="39">
        <v>4</v>
      </c>
      <c r="J25" s="39">
        <v>64</v>
      </c>
      <c r="K25" s="39">
        <v>30</v>
      </c>
      <c r="L25" s="39">
        <v>34</v>
      </c>
      <c r="M25" s="41">
        <v>4</v>
      </c>
      <c r="N25" s="5"/>
      <c r="O25" s="5"/>
      <c r="P25" s="5"/>
      <c r="Q25" s="5">
        <v>4</v>
      </c>
      <c r="R25" s="40"/>
      <c r="S25" s="40"/>
      <c r="T25" s="25"/>
      <c r="U25" s="41" t="s">
        <v>39</v>
      </c>
    </row>
    <row r="26" spans="1:31" x14ac:dyDescent="0.25">
      <c r="A26" s="92"/>
      <c r="B26" s="103"/>
      <c r="C26" s="103"/>
      <c r="D26" s="115"/>
      <c r="E26" s="7">
        <v>9</v>
      </c>
      <c r="F26" s="106" t="s">
        <v>112</v>
      </c>
      <c r="G26" s="107"/>
      <c r="H26" s="42" t="s">
        <v>92</v>
      </c>
      <c r="I26" s="41">
        <v>4</v>
      </c>
      <c r="J26" s="41">
        <v>64</v>
      </c>
      <c r="K26" s="41">
        <v>30</v>
      </c>
      <c r="L26" s="41">
        <v>34</v>
      </c>
      <c r="M26" s="41">
        <v>4</v>
      </c>
      <c r="N26" s="5"/>
      <c r="O26" s="5"/>
      <c r="P26" s="5"/>
      <c r="Q26" s="5"/>
      <c r="R26" s="40">
        <v>4</v>
      </c>
      <c r="S26" s="40"/>
      <c r="T26" s="25"/>
      <c r="U26" s="41" t="s">
        <v>39</v>
      </c>
    </row>
    <row r="27" spans="1:31" x14ac:dyDescent="0.25">
      <c r="A27" s="92"/>
      <c r="B27" s="103"/>
      <c r="C27" s="103"/>
      <c r="D27" s="115"/>
      <c r="E27" s="7">
        <v>10</v>
      </c>
      <c r="F27" s="111" t="s">
        <v>111</v>
      </c>
      <c r="G27" s="111"/>
      <c r="H27" s="42" t="s">
        <v>92</v>
      </c>
      <c r="I27" s="39">
        <v>4</v>
      </c>
      <c r="J27" s="39">
        <v>64</v>
      </c>
      <c r="K27" s="39">
        <v>30</v>
      </c>
      <c r="L27" s="39">
        <v>34</v>
      </c>
      <c r="M27" s="41">
        <v>4</v>
      </c>
      <c r="N27" s="5"/>
      <c r="O27" s="5"/>
      <c r="P27" s="5"/>
      <c r="Q27" s="5"/>
      <c r="R27" s="40">
        <v>4</v>
      </c>
      <c r="S27" s="40"/>
      <c r="T27" s="25"/>
      <c r="U27" s="41" t="s">
        <v>39</v>
      </c>
    </row>
    <row r="28" spans="1:31" ht="12" customHeight="1" x14ac:dyDescent="0.25">
      <c r="A28" s="92"/>
      <c r="B28" s="104"/>
      <c r="C28" s="94" t="s">
        <v>50</v>
      </c>
      <c r="D28" s="95"/>
      <c r="E28" s="95"/>
      <c r="F28" s="95"/>
      <c r="G28" s="95"/>
      <c r="H28" s="96"/>
      <c r="I28" s="10">
        <f>SUM(I18:I27)</f>
        <v>39</v>
      </c>
      <c r="J28" s="17">
        <f>SUM(J18:J27)</f>
        <v>624</v>
      </c>
      <c r="K28" s="17">
        <f>SUM(K18:K27)</f>
        <v>294</v>
      </c>
      <c r="L28" s="17">
        <f>SUM(L18:L27)</f>
        <v>330</v>
      </c>
      <c r="M28" s="17"/>
      <c r="N28" s="17"/>
      <c r="O28" s="17">
        <f>SUM(O18:O27)</f>
        <v>8</v>
      </c>
      <c r="P28" s="17">
        <f t="shared" ref="P28:R28" si="0">SUM(P18:P27)</f>
        <v>12</v>
      </c>
      <c r="Q28" s="17">
        <f t="shared" si="0"/>
        <v>12</v>
      </c>
      <c r="R28" s="17">
        <f t="shared" si="0"/>
        <v>8</v>
      </c>
      <c r="S28" s="17"/>
      <c r="T28" s="26"/>
      <c r="U28" s="27"/>
    </row>
    <row r="29" spans="1:31" ht="32.4" customHeight="1" x14ac:dyDescent="0.25">
      <c r="A29" s="137" t="s">
        <v>55</v>
      </c>
      <c r="B29" s="116" t="s">
        <v>16</v>
      </c>
      <c r="C29" s="6" t="s">
        <v>56</v>
      </c>
      <c r="D29" s="6" t="s">
        <v>18</v>
      </c>
      <c r="E29" s="7">
        <v>1</v>
      </c>
      <c r="F29" s="112" t="s">
        <v>94</v>
      </c>
      <c r="G29" s="113"/>
      <c r="H29" s="43" t="s">
        <v>93</v>
      </c>
      <c r="I29" s="67">
        <v>9</v>
      </c>
      <c r="J29" s="46">
        <f>48*3</f>
        <v>144</v>
      </c>
      <c r="K29" s="46">
        <f>48*3</f>
        <v>144</v>
      </c>
      <c r="L29" s="45">
        <v>0</v>
      </c>
      <c r="M29" s="45"/>
      <c r="N29" s="70" t="s">
        <v>119</v>
      </c>
      <c r="O29" s="47"/>
      <c r="P29" s="47"/>
      <c r="Q29" s="67">
        <v>3</v>
      </c>
      <c r="R29" s="67">
        <v>3</v>
      </c>
      <c r="S29" s="67">
        <v>3</v>
      </c>
      <c r="T29" s="7"/>
      <c r="U29" s="44" t="s">
        <v>95</v>
      </c>
    </row>
    <row r="30" spans="1:31" ht="28.8" x14ac:dyDescent="0.25">
      <c r="A30" s="92"/>
      <c r="B30" s="145"/>
      <c r="C30" s="116" t="s">
        <v>57</v>
      </c>
      <c r="D30" s="5" t="s">
        <v>58</v>
      </c>
      <c r="E30" s="7">
        <v>2</v>
      </c>
      <c r="F30" s="93" t="s">
        <v>59</v>
      </c>
      <c r="G30" s="93"/>
      <c r="H30" s="7" t="s">
        <v>20</v>
      </c>
      <c r="I30" s="65">
        <v>2</v>
      </c>
      <c r="J30" s="18">
        <v>32</v>
      </c>
      <c r="K30" s="9">
        <v>32</v>
      </c>
      <c r="L30" s="8">
        <v>0</v>
      </c>
      <c r="M30" s="146" t="s">
        <v>60</v>
      </c>
      <c r="N30" s="146"/>
      <c r="O30" s="146"/>
      <c r="P30" s="146"/>
      <c r="Q30" s="146"/>
      <c r="R30" s="146"/>
      <c r="S30" s="146"/>
      <c r="T30" s="146"/>
      <c r="U30" s="7" t="s">
        <v>61</v>
      </c>
    </row>
    <row r="31" spans="1:31" ht="30.6" customHeight="1" x14ac:dyDescent="0.25">
      <c r="A31" s="92"/>
      <c r="B31" s="145"/>
      <c r="C31" s="116"/>
      <c r="D31" s="5" t="s">
        <v>62</v>
      </c>
      <c r="E31" s="7">
        <v>3</v>
      </c>
      <c r="F31" s="93" t="s">
        <v>63</v>
      </c>
      <c r="G31" s="93"/>
      <c r="H31" s="7" t="s">
        <v>20</v>
      </c>
      <c r="I31" s="7">
        <v>2</v>
      </c>
      <c r="J31" s="18">
        <v>32</v>
      </c>
      <c r="K31" s="9">
        <v>32</v>
      </c>
      <c r="L31" s="8">
        <v>0</v>
      </c>
      <c r="M31" s="146" t="s">
        <v>64</v>
      </c>
      <c r="N31" s="146"/>
      <c r="O31" s="146"/>
      <c r="P31" s="146"/>
      <c r="Q31" s="146"/>
      <c r="R31" s="146"/>
      <c r="S31" s="146"/>
      <c r="T31" s="146"/>
      <c r="U31" s="7" t="s">
        <v>61</v>
      </c>
    </row>
    <row r="32" spans="1:31" x14ac:dyDescent="0.25">
      <c r="A32" s="92"/>
      <c r="B32" s="145"/>
      <c r="C32" s="119" t="s">
        <v>50</v>
      </c>
      <c r="D32" s="119"/>
      <c r="E32" s="119"/>
      <c r="F32" s="119"/>
      <c r="G32" s="119"/>
      <c r="H32" s="119"/>
      <c r="I32" s="17">
        <f>SUM(I29:I31)</f>
        <v>13</v>
      </c>
      <c r="J32" s="17">
        <f>SUM(J29:J31)</f>
        <v>208</v>
      </c>
      <c r="K32" s="17">
        <f>SUM(K29:K31)</f>
        <v>208</v>
      </c>
      <c r="L32" s="17">
        <f>SUM(L29:L31)</f>
        <v>0</v>
      </c>
      <c r="M32" s="10"/>
      <c r="N32" s="10"/>
      <c r="O32" s="10"/>
      <c r="P32" s="10"/>
      <c r="Q32" s="28">
        <f>Q29</f>
        <v>3</v>
      </c>
      <c r="R32" s="10">
        <f t="shared" ref="R32:S32" si="1">R29</f>
        <v>3</v>
      </c>
      <c r="S32" s="10">
        <f t="shared" si="1"/>
        <v>3</v>
      </c>
      <c r="T32" s="29"/>
      <c r="U32" s="30"/>
    </row>
    <row r="33" spans="1:30" ht="21.6" customHeight="1" x14ac:dyDescent="0.25">
      <c r="A33" s="92"/>
      <c r="B33" s="93" t="s">
        <v>65</v>
      </c>
      <c r="C33" s="93" t="s">
        <v>66</v>
      </c>
      <c r="D33" s="116" t="s">
        <v>67</v>
      </c>
      <c r="E33" s="7">
        <v>4</v>
      </c>
      <c r="F33" s="93" t="s">
        <v>131</v>
      </c>
      <c r="G33" s="93"/>
      <c r="H33" s="48" t="s">
        <v>96</v>
      </c>
      <c r="I33" s="47">
        <v>4</v>
      </c>
      <c r="J33" s="47">
        <v>64</v>
      </c>
      <c r="K33" s="47">
        <v>30</v>
      </c>
      <c r="L33" s="47">
        <v>34</v>
      </c>
      <c r="M33" s="47"/>
      <c r="N33" s="47">
        <v>3</v>
      </c>
      <c r="O33" s="49"/>
      <c r="P33" s="49"/>
      <c r="Q33" s="49">
        <v>4</v>
      </c>
      <c r="R33" s="49"/>
      <c r="S33" s="49"/>
      <c r="T33" s="50"/>
      <c r="U33" s="45" t="s">
        <v>39</v>
      </c>
      <c r="AA33" s="33"/>
      <c r="AB33" s="34"/>
      <c r="AD33" s="34"/>
    </row>
    <row r="34" spans="1:30" ht="21" customHeight="1" x14ac:dyDescent="0.25">
      <c r="A34" s="92"/>
      <c r="B34" s="93"/>
      <c r="C34" s="93"/>
      <c r="D34" s="116"/>
      <c r="E34" s="7">
        <v>5</v>
      </c>
      <c r="F34" s="81" t="s">
        <v>105</v>
      </c>
      <c r="G34" s="83"/>
      <c r="H34" s="48" t="s">
        <v>96</v>
      </c>
      <c r="I34" s="45">
        <v>4</v>
      </c>
      <c r="J34" s="45">
        <v>64</v>
      </c>
      <c r="K34" s="47">
        <v>30</v>
      </c>
      <c r="L34" s="47">
        <v>34</v>
      </c>
      <c r="M34" s="45"/>
      <c r="N34" s="45">
        <v>4</v>
      </c>
      <c r="O34" s="49"/>
      <c r="P34" s="49"/>
      <c r="Q34" s="49"/>
      <c r="R34" s="49">
        <v>4</v>
      </c>
      <c r="S34" s="49"/>
      <c r="T34" s="50"/>
      <c r="U34" s="45" t="s">
        <v>39</v>
      </c>
      <c r="AA34" s="33"/>
      <c r="AB34" s="34"/>
      <c r="AD34" s="34"/>
    </row>
    <row r="35" spans="1:30" x14ac:dyDescent="0.25">
      <c r="A35" s="92"/>
      <c r="B35" s="93"/>
      <c r="C35" s="93"/>
      <c r="D35" s="116"/>
      <c r="E35" s="7">
        <v>6</v>
      </c>
      <c r="F35" s="109" t="s">
        <v>121</v>
      </c>
      <c r="G35" s="110"/>
      <c r="H35" s="48" t="s">
        <v>96</v>
      </c>
      <c r="I35" s="73">
        <v>3</v>
      </c>
      <c r="J35" s="39">
        <v>48</v>
      </c>
      <c r="K35" s="47">
        <v>24</v>
      </c>
      <c r="L35" s="47">
        <v>24</v>
      </c>
      <c r="M35" s="51"/>
      <c r="N35" s="51">
        <v>4</v>
      </c>
      <c r="O35" s="49"/>
      <c r="P35" s="49"/>
      <c r="Q35" s="49"/>
      <c r="R35" s="71">
        <v>4</v>
      </c>
      <c r="S35" s="49"/>
      <c r="T35" s="50"/>
      <c r="U35" s="45" t="s">
        <v>39</v>
      </c>
      <c r="AA35" s="33"/>
      <c r="AB35" s="34"/>
      <c r="AD35" s="34"/>
    </row>
    <row r="36" spans="1:30" ht="12" customHeight="1" x14ac:dyDescent="0.25">
      <c r="A36" s="92"/>
      <c r="B36" s="93"/>
      <c r="C36" s="93"/>
      <c r="D36" s="116"/>
      <c r="E36" s="7">
        <v>7</v>
      </c>
      <c r="F36" s="117" t="s">
        <v>120</v>
      </c>
      <c r="G36" s="117"/>
      <c r="H36" s="48" t="s">
        <v>96</v>
      </c>
      <c r="I36" s="73">
        <v>3</v>
      </c>
      <c r="J36" s="39">
        <v>48</v>
      </c>
      <c r="K36" s="47">
        <v>24</v>
      </c>
      <c r="L36" s="47">
        <v>24</v>
      </c>
      <c r="M36" s="47"/>
      <c r="N36" s="47">
        <v>5</v>
      </c>
      <c r="O36" s="49"/>
      <c r="P36" s="49"/>
      <c r="Q36" s="49"/>
      <c r="R36" s="49"/>
      <c r="S36" s="71" t="s">
        <v>122</v>
      </c>
      <c r="T36" s="50"/>
      <c r="U36" s="45" t="s">
        <v>39</v>
      </c>
      <c r="AA36" s="33"/>
      <c r="AB36" s="34"/>
      <c r="AD36" s="34"/>
    </row>
    <row r="37" spans="1:30" ht="21" customHeight="1" x14ac:dyDescent="0.25">
      <c r="A37" s="92"/>
      <c r="B37" s="93"/>
      <c r="C37" s="93"/>
      <c r="D37" s="116"/>
      <c r="E37" s="7">
        <v>8</v>
      </c>
      <c r="F37" s="118" t="s">
        <v>130</v>
      </c>
      <c r="G37" s="108"/>
      <c r="H37" s="48" t="s">
        <v>96</v>
      </c>
      <c r="I37" s="45">
        <v>4</v>
      </c>
      <c r="J37" s="45">
        <v>64</v>
      </c>
      <c r="K37" s="47">
        <v>30</v>
      </c>
      <c r="L37" s="47">
        <v>34</v>
      </c>
      <c r="M37" s="45"/>
      <c r="N37" s="45">
        <v>5</v>
      </c>
      <c r="O37" s="49"/>
      <c r="P37" s="49"/>
      <c r="Q37" s="49"/>
      <c r="R37" s="49"/>
      <c r="S37" s="49">
        <v>8</v>
      </c>
      <c r="T37" s="50"/>
      <c r="U37" s="45" t="s">
        <v>39</v>
      </c>
      <c r="AA37" s="33"/>
      <c r="AB37" s="34"/>
      <c r="AD37" s="34"/>
    </row>
    <row r="38" spans="1:30" ht="12" customHeight="1" x14ac:dyDescent="0.25">
      <c r="A38" s="92"/>
      <c r="B38" s="93"/>
      <c r="C38" s="93"/>
      <c r="D38" s="116"/>
      <c r="E38" s="119" t="s">
        <v>68</v>
      </c>
      <c r="F38" s="119"/>
      <c r="G38" s="119"/>
      <c r="H38" s="10"/>
      <c r="I38" s="17">
        <f>SUM(I33:I37)</f>
        <v>18</v>
      </c>
      <c r="J38" s="17">
        <f>SUM(J33:J37)</f>
        <v>288</v>
      </c>
      <c r="K38" s="17">
        <f>SUM(K33:K37)</f>
        <v>138</v>
      </c>
      <c r="L38" s="17">
        <f>SUM(L33:L37)</f>
        <v>150</v>
      </c>
      <c r="M38" s="17"/>
      <c r="N38" s="17"/>
      <c r="O38" s="10"/>
      <c r="P38" s="10"/>
      <c r="Q38" s="10">
        <f>SUM(Q33:Q37)</f>
        <v>4</v>
      </c>
      <c r="R38" s="10">
        <f t="shared" ref="R38" si="2">SUM(R33:R37)</f>
        <v>8</v>
      </c>
      <c r="S38" s="10">
        <f>6+8</f>
        <v>14</v>
      </c>
      <c r="T38" s="29"/>
      <c r="U38" s="30"/>
    </row>
    <row r="39" spans="1:30" ht="12" customHeight="1" x14ac:dyDescent="0.25">
      <c r="A39" s="142" t="s">
        <v>69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1">
        <f>O17+O28+O32+O38</f>
        <v>25</v>
      </c>
      <c r="P39" s="11">
        <f>P17+P28+P32</f>
        <v>27</v>
      </c>
      <c r="Q39" s="68">
        <f>Q17+Q28+Q32+Q38</f>
        <v>28</v>
      </c>
      <c r="R39" s="11">
        <f>R17+R28+R38</f>
        <v>24</v>
      </c>
      <c r="S39" s="11">
        <f>S17+S28+S32+S38</f>
        <v>19</v>
      </c>
      <c r="T39" s="31"/>
      <c r="U39" s="32"/>
    </row>
    <row r="40" spans="1:30" ht="19.2" x14ac:dyDescent="0.25">
      <c r="A40" s="153" t="s">
        <v>70</v>
      </c>
      <c r="B40" s="126"/>
      <c r="C40" s="126"/>
      <c r="D40" s="126"/>
      <c r="E40" s="12" t="s">
        <v>2</v>
      </c>
      <c r="F40" s="127" t="s">
        <v>71</v>
      </c>
      <c r="G40" s="78"/>
      <c r="H40" s="12" t="s">
        <v>4</v>
      </c>
      <c r="I40" s="19" t="s">
        <v>5</v>
      </c>
      <c r="J40" s="128" t="s">
        <v>72</v>
      </c>
      <c r="K40" s="129"/>
      <c r="L40" s="129"/>
      <c r="M40" s="77" t="s">
        <v>73</v>
      </c>
      <c r="N40" s="78"/>
      <c r="O40" s="77" t="s">
        <v>74</v>
      </c>
      <c r="P40" s="78"/>
      <c r="Q40" s="78"/>
      <c r="R40" s="78"/>
      <c r="S40" s="78"/>
      <c r="T40" s="78"/>
      <c r="U40" s="4" t="s">
        <v>9</v>
      </c>
    </row>
    <row r="41" spans="1:30" ht="24" customHeight="1" x14ac:dyDescent="0.25">
      <c r="A41" s="153"/>
      <c r="B41" s="116" t="s">
        <v>16</v>
      </c>
      <c r="C41" s="93" t="s">
        <v>56</v>
      </c>
      <c r="D41" s="93" t="s">
        <v>18</v>
      </c>
      <c r="E41" s="7">
        <v>1</v>
      </c>
      <c r="F41" s="135" t="s">
        <v>99</v>
      </c>
      <c r="G41" s="136"/>
      <c r="H41" s="14" t="s">
        <v>75</v>
      </c>
      <c r="I41" s="66">
        <v>1</v>
      </c>
      <c r="J41" s="125">
        <v>16</v>
      </c>
      <c r="K41" s="125"/>
      <c r="L41" s="125"/>
      <c r="M41" s="93" t="s">
        <v>98</v>
      </c>
      <c r="N41" s="93"/>
      <c r="O41" s="74"/>
      <c r="P41" s="74"/>
      <c r="Q41" s="74"/>
      <c r="R41" s="7" t="s">
        <v>76</v>
      </c>
      <c r="S41" s="74"/>
      <c r="T41" s="74"/>
      <c r="U41" s="5" t="s">
        <v>77</v>
      </c>
    </row>
    <row r="42" spans="1:30" x14ac:dyDescent="0.25">
      <c r="A42" s="92"/>
      <c r="B42" s="116"/>
      <c r="C42" s="93"/>
      <c r="D42" s="93"/>
      <c r="E42" s="9">
        <v>2</v>
      </c>
      <c r="F42" s="135" t="s">
        <v>102</v>
      </c>
      <c r="G42" s="93"/>
      <c r="H42" s="13" t="s">
        <v>75</v>
      </c>
      <c r="I42" s="8">
        <v>1</v>
      </c>
      <c r="J42" s="125">
        <v>24</v>
      </c>
      <c r="K42" s="125"/>
      <c r="L42" s="125"/>
      <c r="M42" s="93">
        <v>1</v>
      </c>
      <c r="N42" s="93"/>
      <c r="O42" s="7">
        <v>1</v>
      </c>
      <c r="P42" s="20"/>
      <c r="Q42" s="20"/>
      <c r="R42" s="20"/>
      <c r="S42" s="20"/>
      <c r="T42" s="20"/>
      <c r="U42" s="7" t="s">
        <v>78</v>
      </c>
    </row>
    <row r="43" spans="1:30" ht="28.2" customHeight="1" x14ac:dyDescent="0.25">
      <c r="A43" s="92"/>
      <c r="B43" s="116"/>
      <c r="C43" s="7" t="s">
        <v>57</v>
      </c>
      <c r="D43" s="123">
        <v>3</v>
      </c>
      <c r="E43" s="123"/>
      <c r="F43" s="124" t="s">
        <v>79</v>
      </c>
      <c r="G43" s="93"/>
      <c r="H43" s="14" t="s">
        <v>75</v>
      </c>
      <c r="I43" s="8">
        <v>2</v>
      </c>
      <c r="J43" s="125">
        <v>112</v>
      </c>
      <c r="K43" s="125"/>
      <c r="L43" s="125"/>
      <c r="M43" s="93">
        <v>2</v>
      </c>
      <c r="N43" s="93"/>
      <c r="O43" s="7">
        <v>2</v>
      </c>
      <c r="P43" s="7"/>
      <c r="Q43" s="7"/>
      <c r="R43" s="7"/>
      <c r="S43" s="7"/>
      <c r="T43" s="7"/>
      <c r="U43" s="7" t="s">
        <v>80</v>
      </c>
    </row>
    <row r="44" spans="1:30" x14ac:dyDescent="0.25">
      <c r="A44" s="92"/>
      <c r="B44" s="116"/>
      <c r="C44" s="138" t="s">
        <v>50</v>
      </c>
      <c r="D44" s="138"/>
      <c r="E44" s="138"/>
      <c r="F44" s="138"/>
      <c r="G44" s="138"/>
      <c r="H44" s="15"/>
      <c r="I44" s="35">
        <f>SUM(I41:I43)</f>
        <v>4</v>
      </c>
      <c r="J44" s="140">
        <f t="shared" ref="J44:L44" si="3">SUM(J41:J43)</f>
        <v>152</v>
      </c>
      <c r="K44" s="140">
        <f t="shared" si="3"/>
        <v>0</v>
      </c>
      <c r="L44" s="140">
        <f t="shared" si="3"/>
        <v>0</v>
      </c>
      <c r="M44" s="141">
        <f>SUM(M42:N43)</f>
        <v>3</v>
      </c>
      <c r="N44" s="141"/>
      <c r="O44" s="35">
        <f>SUM(O42:P43)</f>
        <v>3</v>
      </c>
      <c r="P44" s="21"/>
      <c r="Q44" s="21"/>
      <c r="R44" s="21"/>
      <c r="S44" s="21"/>
      <c r="T44" s="21"/>
      <c r="U44" s="30"/>
    </row>
    <row r="45" spans="1:30" ht="13.2" customHeight="1" x14ac:dyDescent="0.25">
      <c r="A45" s="92"/>
      <c r="B45" s="93" t="s">
        <v>65</v>
      </c>
      <c r="C45" s="116" t="s">
        <v>81</v>
      </c>
      <c r="D45" s="116" t="s">
        <v>82</v>
      </c>
      <c r="E45" s="7">
        <v>1</v>
      </c>
      <c r="F45" s="130" t="s">
        <v>126</v>
      </c>
      <c r="G45" s="131"/>
      <c r="H45" s="14" t="s">
        <v>75</v>
      </c>
      <c r="I45" s="8">
        <v>0.5</v>
      </c>
      <c r="J45" s="125">
        <v>14</v>
      </c>
      <c r="K45" s="125"/>
      <c r="L45" s="125"/>
      <c r="M45" s="93">
        <v>0.5</v>
      </c>
      <c r="N45" s="93"/>
      <c r="O45" s="7">
        <v>0.5</v>
      </c>
      <c r="P45" s="7"/>
      <c r="Q45" s="7"/>
      <c r="R45" s="7"/>
      <c r="S45" s="7"/>
      <c r="T45" s="7"/>
      <c r="U45" s="41" t="s">
        <v>39</v>
      </c>
    </row>
    <row r="46" spans="1:30" ht="12" customHeight="1" x14ac:dyDescent="0.25">
      <c r="A46" s="92"/>
      <c r="B46" s="93"/>
      <c r="C46" s="116"/>
      <c r="D46" s="116"/>
      <c r="E46" s="7">
        <v>2</v>
      </c>
      <c r="F46" s="130" t="s">
        <v>127</v>
      </c>
      <c r="G46" s="131"/>
      <c r="H46" s="14" t="s">
        <v>75</v>
      </c>
      <c r="I46" s="8">
        <v>0.5</v>
      </c>
      <c r="J46" s="125">
        <v>14</v>
      </c>
      <c r="K46" s="125"/>
      <c r="L46" s="125"/>
      <c r="M46" s="93">
        <v>0.5</v>
      </c>
      <c r="N46" s="93"/>
      <c r="O46" s="7"/>
      <c r="P46" s="7"/>
      <c r="Q46" s="7"/>
      <c r="R46" s="7"/>
      <c r="S46" s="7"/>
      <c r="T46" s="7">
        <v>0.5</v>
      </c>
      <c r="U46" s="41" t="s">
        <v>39</v>
      </c>
    </row>
    <row r="47" spans="1:30" ht="11.25" customHeight="1" x14ac:dyDescent="0.25">
      <c r="A47" s="92"/>
      <c r="B47" s="93"/>
      <c r="C47" s="116"/>
      <c r="D47" s="116"/>
      <c r="E47" s="7">
        <v>3</v>
      </c>
      <c r="F47" s="132" t="s">
        <v>106</v>
      </c>
      <c r="G47" s="132"/>
      <c r="H47" s="14" t="s">
        <v>97</v>
      </c>
      <c r="I47" s="52">
        <v>1</v>
      </c>
      <c r="J47" s="133">
        <v>24</v>
      </c>
      <c r="K47" s="133"/>
      <c r="L47" s="133"/>
      <c r="M47" s="134">
        <v>1</v>
      </c>
      <c r="N47" s="134"/>
      <c r="O47" s="49"/>
      <c r="P47" s="49">
        <v>1</v>
      </c>
      <c r="Q47" s="49"/>
      <c r="R47" s="49"/>
      <c r="S47" s="49"/>
      <c r="T47" s="49"/>
      <c r="U47" s="45" t="s">
        <v>39</v>
      </c>
    </row>
    <row r="48" spans="1:30" ht="11.25" customHeight="1" x14ac:dyDescent="0.25">
      <c r="A48" s="92"/>
      <c r="B48" s="93"/>
      <c r="C48" s="116"/>
      <c r="D48" s="116"/>
      <c r="E48" s="7">
        <v>4</v>
      </c>
      <c r="F48" s="149" t="s">
        <v>107</v>
      </c>
      <c r="G48" s="150"/>
      <c r="H48" s="14" t="s">
        <v>97</v>
      </c>
      <c r="I48" s="52">
        <v>1</v>
      </c>
      <c r="J48" s="133">
        <v>24</v>
      </c>
      <c r="K48" s="133"/>
      <c r="L48" s="133"/>
      <c r="M48" s="134">
        <v>1</v>
      </c>
      <c r="N48" s="134"/>
      <c r="O48" s="49"/>
      <c r="P48" s="49"/>
      <c r="Q48" s="49">
        <v>1</v>
      </c>
      <c r="R48" s="49"/>
      <c r="S48" s="49"/>
      <c r="T48" s="49"/>
      <c r="U48" s="45" t="s">
        <v>39</v>
      </c>
    </row>
    <row r="49" spans="1:21" ht="11.25" customHeight="1" x14ac:dyDescent="0.25">
      <c r="A49" s="92"/>
      <c r="B49" s="93"/>
      <c r="C49" s="116"/>
      <c r="D49" s="116"/>
      <c r="E49" s="7">
        <v>5</v>
      </c>
      <c r="F49" s="149" t="s">
        <v>108</v>
      </c>
      <c r="G49" s="150"/>
      <c r="H49" s="14" t="s">
        <v>97</v>
      </c>
      <c r="I49" s="72">
        <v>1</v>
      </c>
      <c r="J49" s="151">
        <v>24</v>
      </c>
      <c r="K49" s="151"/>
      <c r="L49" s="151"/>
      <c r="M49" s="134">
        <v>1</v>
      </c>
      <c r="N49" s="134"/>
      <c r="O49" s="49"/>
      <c r="P49" s="49"/>
      <c r="Q49" s="49"/>
      <c r="R49" s="49">
        <v>1</v>
      </c>
      <c r="S49" s="49"/>
      <c r="T49" s="49"/>
      <c r="U49" s="45" t="s">
        <v>39</v>
      </c>
    </row>
    <row r="50" spans="1:21" ht="11.25" customHeight="1" x14ac:dyDescent="0.25">
      <c r="A50" s="92"/>
      <c r="B50" s="93"/>
      <c r="C50" s="116"/>
      <c r="D50" s="116"/>
      <c r="E50" s="7">
        <v>6</v>
      </c>
      <c r="F50" s="147" t="s">
        <v>83</v>
      </c>
      <c r="G50" s="148"/>
      <c r="H50" s="13" t="s">
        <v>75</v>
      </c>
      <c r="I50" s="22">
        <v>21</v>
      </c>
      <c r="J50" s="125">
        <v>504</v>
      </c>
      <c r="K50" s="125"/>
      <c r="L50" s="125"/>
      <c r="M50" s="93">
        <v>21</v>
      </c>
      <c r="N50" s="93"/>
      <c r="O50" s="20"/>
      <c r="P50" s="7"/>
      <c r="Q50" s="7"/>
      <c r="R50" s="7"/>
      <c r="S50" s="7">
        <v>8</v>
      </c>
      <c r="T50" s="7">
        <v>13</v>
      </c>
      <c r="U50" s="7"/>
    </row>
    <row r="51" spans="1:21" ht="11.25" customHeight="1" x14ac:dyDescent="0.25">
      <c r="A51" s="92"/>
      <c r="B51" s="93"/>
      <c r="C51" s="116"/>
      <c r="D51" s="116"/>
      <c r="E51" s="7">
        <v>7</v>
      </c>
      <c r="F51" s="147" t="s">
        <v>84</v>
      </c>
      <c r="G51" s="148"/>
      <c r="H51" s="13" t="s">
        <v>75</v>
      </c>
      <c r="I51" s="23">
        <v>6</v>
      </c>
      <c r="J51" s="152">
        <v>144</v>
      </c>
      <c r="K51" s="152"/>
      <c r="L51" s="152"/>
      <c r="M51" s="93">
        <v>6</v>
      </c>
      <c r="N51" s="93"/>
      <c r="O51" s="24"/>
      <c r="P51" s="20"/>
      <c r="Q51" s="20"/>
      <c r="R51" s="20"/>
      <c r="S51" s="20"/>
      <c r="T51" s="20">
        <v>6</v>
      </c>
      <c r="U51" s="7"/>
    </row>
    <row r="52" spans="1:21" ht="13.5" customHeight="1" x14ac:dyDescent="0.25">
      <c r="A52" s="92"/>
      <c r="B52" s="93"/>
      <c r="C52" s="116"/>
      <c r="D52" s="116"/>
      <c r="E52" s="138" t="s">
        <v>68</v>
      </c>
      <c r="F52" s="139"/>
      <c r="G52" s="139"/>
      <c r="H52" s="15"/>
      <c r="I52" s="35">
        <f>SUM(I45:I51)</f>
        <v>31</v>
      </c>
      <c r="J52" s="140">
        <f>SUM(J45:L51)</f>
        <v>748</v>
      </c>
      <c r="K52" s="140"/>
      <c r="L52" s="140"/>
      <c r="M52" s="141">
        <f>SUM(M45:N51)</f>
        <v>31</v>
      </c>
      <c r="N52" s="141"/>
      <c r="O52" s="21">
        <f t="shared" ref="O52:T52" si="4">SUM(O45:O51)</f>
        <v>0.5</v>
      </c>
      <c r="P52" s="21">
        <f t="shared" si="4"/>
        <v>1</v>
      </c>
      <c r="Q52" s="21">
        <f t="shared" si="4"/>
        <v>1</v>
      </c>
      <c r="R52" s="21">
        <f t="shared" si="4"/>
        <v>1</v>
      </c>
      <c r="S52" s="21">
        <f t="shared" si="4"/>
        <v>8</v>
      </c>
      <c r="T52" s="21">
        <f t="shared" si="4"/>
        <v>19.5</v>
      </c>
      <c r="U52" s="30"/>
    </row>
    <row r="53" spans="1:21" ht="13.5" customHeight="1" x14ac:dyDescent="0.25">
      <c r="A53" s="92"/>
      <c r="B53" s="142" t="s">
        <v>85</v>
      </c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36">
        <f t="shared" ref="O53:T53" si="5">O44+O52</f>
        <v>3.5</v>
      </c>
      <c r="P53" s="36">
        <f t="shared" si="5"/>
        <v>1</v>
      </c>
      <c r="Q53" s="36">
        <f t="shared" si="5"/>
        <v>1</v>
      </c>
      <c r="R53" s="36">
        <f t="shared" si="5"/>
        <v>1</v>
      </c>
      <c r="S53" s="36">
        <f t="shared" si="5"/>
        <v>8</v>
      </c>
      <c r="T53" s="36">
        <f t="shared" si="5"/>
        <v>19.5</v>
      </c>
      <c r="U53" s="32"/>
    </row>
    <row r="54" spans="1:21" ht="26.25" customHeight="1" x14ac:dyDescent="0.25">
      <c r="A54" s="154"/>
      <c r="B54" s="144" t="s">
        <v>86</v>
      </c>
      <c r="C54" s="123"/>
      <c r="D54" s="123"/>
      <c r="E54" s="145"/>
      <c r="F54" s="145"/>
      <c r="G54" s="145"/>
      <c r="H54" s="146" t="s">
        <v>87</v>
      </c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7" t="s">
        <v>43</v>
      </c>
    </row>
    <row r="55" spans="1:21" ht="12.45" customHeight="1" x14ac:dyDescent="0.25">
      <c r="A55" s="77" t="s">
        <v>88</v>
      </c>
      <c r="B55" s="158"/>
      <c r="C55" s="159">
        <f>I17+I28+I32+I38+I44+I52+8</f>
        <v>149.5</v>
      </c>
      <c r="D55" s="125"/>
      <c r="E55" s="125"/>
      <c r="F55" s="125"/>
      <c r="G55" s="4" t="s">
        <v>89</v>
      </c>
      <c r="H55" s="93">
        <f>J17+J28+J32+J38+J44+J52</f>
        <v>2654</v>
      </c>
      <c r="I55" s="126"/>
      <c r="J55" s="126"/>
      <c r="K55" s="128" t="s">
        <v>90</v>
      </c>
      <c r="L55" s="158"/>
      <c r="M55" s="158"/>
      <c r="N55" s="93">
        <f>K17+K28+K32+K38</f>
        <v>1104</v>
      </c>
      <c r="O55" s="126"/>
      <c r="P55" s="126"/>
      <c r="Q55" s="77" t="s">
        <v>91</v>
      </c>
      <c r="R55" s="78"/>
      <c r="S55" s="78"/>
      <c r="T55" s="93">
        <f>L17+L28+L32+L38+J44+J52</f>
        <v>1550</v>
      </c>
      <c r="U55" s="145"/>
    </row>
    <row r="56" spans="1:21" ht="22.2" customHeight="1" x14ac:dyDescent="0.25">
      <c r="A56" s="160" t="s">
        <v>123</v>
      </c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2"/>
    </row>
    <row r="57" spans="1:21" x14ac:dyDescent="0.25">
      <c r="A57" s="155" t="s">
        <v>125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</row>
    <row r="58" spans="1:21" x14ac:dyDescent="0.25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</row>
    <row r="59" spans="1:21" x14ac:dyDescent="0.25">
      <c r="I59" s="1"/>
      <c r="J59" s="1"/>
    </row>
    <row r="60" spans="1:21" x14ac:dyDescent="0.25">
      <c r="I60" s="1"/>
      <c r="J60" s="1"/>
    </row>
    <row r="61" spans="1:21" x14ac:dyDescent="0.25">
      <c r="I61" s="1"/>
      <c r="J61" s="1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</sheetData>
  <mergeCells count="132">
    <mergeCell ref="A40:A54"/>
    <mergeCell ref="B4:B17"/>
    <mergeCell ref="B18:B28"/>
    <mergeCell ref="B29:B32"/>
    <mergeCell ref="B33:B38"/>
    <mergeCell ref="B41:B44"/>
    <mergeCell ref="B45:B52"/>
    <mergeCell ref="A57:U58"/>
    <mergeCell ref="A55:B55"/>
    <mergeCell ref="C55:F55"/>
    <mergeCell ref="H55:J55"/>
    <mergeCell ref="K55:M55"/>
    <mergeCell ref="N55:P55"/>
    <mergeCell ref="Q55:S55"/>
    <mergeCell ref="T55:U55"/>
    <mergeCell ref="A56:U56"/>
    <mergeCell ref="A39:N39"/>
    <mergeCell ref="D33:D38"/>
    <mergeCell ref="F30:G30"/>
    <mergeCell ref="M30:T30"/>
    <mergeCell ref="F31:G31"/>
    <mergeCell ref="M31:T31"/>
    <mergeCell ref="C32:H32"/>
    <mergeCell ref="F33:G33"/>
    <mergeCell ref="A29:A38"/>
    <mergeCell ref="M51:N51"/>
    <mergeCell ref="E52:G52"/>
    <mergeCell ref="J52:L52"/>
    <mergeCell ref="M52:N52"/>
    <mergeCell ref="B53:N53"/>
    <mergeCell ref="B54:G54"/>
    <mergeCell ref="H54:T54"/>
    <mergeCell ref="C45:C52"/>
    <mergeCell ref="D45:D52"/>
    <mergeCell ref="F50:G50"/>
    <mergeCell ref="J50:L50"/>
    <mergeCell ref="M50:N50"/>
    <mergeCell ref="F48:G48"/>
    <mergeCell ref="J48:L48"/>
    <mergeCell ref="M48:N48"/>
    <mergeCell ref="F49:G49"/>
    <mergeCell ref="J49:L49"/>
    <mergeCell ref="M49:N49"/>
    <mergeCell ref="F51:G51"/>
    <mergeCell ref="J51:L51"/>
    <mergeCell ref="C44:G44"/>
    <mergeCell ref="J44:L44"/>
    <mergeCell ref="M44:N44"/>
    <mergeCell ref="F45:G45"/>
    <mergeCell ref="J45:L45"/>
    <mergeCell ref="M45:N45"/>
    <mergeCell ref="F47:G47"/>
    <mergeCell ref="J47:L47"/>
    <mergeCell ref="M47:N47"/>
    <mergeCell ref="O40:T40"/>
    <mergeCell ref="F41:G41"/>
    <mergeCell ref="J41:L41"/>
    <mergeCell ref="M41:N41"/>
    <mergeCell ref="F42:G42"/>
    <mergeCell ref="J42:L42"/>
    <mergeCell ref="M42:N42"/>
    <mergeCell ref="F46:G46"/>
    <mergeCell ref="J46:L46"/>
    <mergeCell ref="M46:N46"/>
    <mergeCell ref="D43:E43"/>
    <mergeCell ref="F43:G43"/>
    <mergeCell ref="J43:L43"/>
    <mergeCell ref="M43:N43"/>
    <mergeCell ref="D41:D42"/>
    <mergeCell ref="B40:D40"/>
    <mergeCell ref="F40:G40"/>
    <mergeCell ref="J40:L40"/>
    <mergeCell ref="M40:N40"/>
    <mergeCell ref="C41:C42"/>
    <mergeCell ref="F23:G23"/>
    <mergeCell ref="F24:G24"/>
    <mergeCell ref="F25:G25"/>
    <mergeCell ref="F26:G26"/>
    <mergeCell ref="F34:G34"/>
    <mergeCell ref="F35:G35"/>
    <mergeCell ref="F27:G27"/>
    <mergeCell ref="F29:G29"/>
    <mergeCell ref="C28:H28"/>
    <mergeCell ref="D23:D27"/>
    <mergeCell ref="C18:C27"/>
    <mergeCell ref="C30:C31"/>
    <mergeCell ref="C33:C38"/>
    <mergeCell ref="F36:G36"/>
    <mergeCell ref="F37:G37"/>
    <mergeCell ref="E38:G38"/>
    <mergeCell ref="F18:G18"/>
    <mergeCell ref="D18:D22"/>
    <mergeCell ref="F19:G19"/>
    <mergeCell ref="F20:G20"/>
    <mergeCell ref="F21:G21"/>
    <mergeCell ref="F22:G22"/>
    <mergeCell ref="C4:C14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A4:A28"/>
    <mergeCell ref="O14:S14"/>
    <mergeCell ref="D15:E15"/>
    <mergeCell ref="F15:G15"/>
    <mergeCell ref="D16:E16"/>
    <mergeCell ref="F16:G16"/>
    <mergeCell ref="C17:H17"/>
  </mergeCells>
  <phoneticPr fontId="28" type="noConversion"/>
  <printOptions horizontalCentered="1"/>
  <pageMargins left="0.156944444444444" right="0.156944444444444" top="0.156944444444444" bottom="7.8472222222222193E-2" header="0.196527777777778" footer="0.156944444444444"/>
  <pageSetup paperSize="9" scale="84" orientation="portrait" r:id="rId1"/>
  <ignoredErrors>
    <ignoredError sqref="J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jack</cp:lastModifiedBy>
  <cp:lastPrinted>2023-06-01T01:49:45Z</cp:lastPrinted>
  <dcterms:created xsi:type="dcterms:W3CDTF">2021-03-20T09:02:00Z</dcterms:created>
  <dcterms:modified xsi:type="dcterms:W3CDTF">2023-07-03T14:27:44Z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